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Production Summary" sheetId="1" r:id="rId1"/>
  </sheets>
  <externalReferences>
    <externalReference r:id="rId4"/>
  </externalReferences>
  <definedNames>
    <definedName name="location" localSheetId="0">#REF!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<sst xmlns="http://schemas.openxmlformats.org/spreadsheetml/2006/main" count="78" uniqueCount="32">
  <si>
    <t>Manufactured dairy products production report</t>
  </si>
  <si>
    <t>(tonnes)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</si>
  <si>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</si>
  <si>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</si>
  <si>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</si>
  <si>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</si>
  <si>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</si>
  <si>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</si>
  <si>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</si>
  <si>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</si>
  <si>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</si>
  <si>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</si>
  <si>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</si>
  <si>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</si>
  <si>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</si>
  <si>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</si>
  <si>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</si>
  <si>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* These reports contain data based on voluntary direct reporting from manufacturers.  Retrospective adjustments are possible if new or revised data is received.</t>
  </si>
  <si>
    <t xml:space="preserve">**Dairy Australia estimates this collection covers over 75% of milkfat production (butter and AMF), over 75% of powder production (SMP and WMP), over 90% of cheese production and over 95% of whey production (whey powder). </t>
  </si>
  <si>
    <t>Produced by the Economics, Data and Insights team at Dairy Australia</t>
  </si>
  <si>
    <t>Source: Dairy Manufacturers</t>
  </si>
  <si>
    <t>23/24 by Product</t>
  </si>
  <si>
    <t>Butter</t>
  </si>
  <si>
    <t>22/23</t>
  </si>
  <si>
    <t>23/24</t>
  </si>
  <si>
    <t/>
  </si>
  <si>
    <t>Butteroil</t>
  </si>
  <si>
    <t>SMP</t>
  </si>
  <si>
    <t>BMP</t>
  </si>
  <si>
    <t>Cheese</t>
  </si>
  <si>
    <t>WMP</t>
  </si>
  <si>
    <t>Whey Powder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</si>
</sst>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42">
    <font>
      <sz val="10"/>
      <name val="Verdana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3" fontId="18" fillId="0" borderId="13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3" fontId="18" fillId="0" borderId="13" xfId="55" applyNumberFormat="1" applyFont="1" applyBorder="1">
      <alignment/>
      <protection/>
    </xf>
    <xf numFmtId="3" fontId="18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3" fontId="18" fillId="0" borderId="10" xfId="55" applyNumberFormat="1" applyFont="1" applyBorder="1" applyAlignment="1">
      <alignment horizontal="right" vertical="center"/>
      <protection/>
    </xf>
    <xf numFmtId="3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38100</xdr:colOff>
      <xdr:row>0</xdr:row>
      <xdr:rowOff>114300</xdr:rowOff>
    </xdr:from>
    <xdr:to>
      <xdr:col>30</xdr:col>
      <xdr:colOff>9525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114300"/>
          <a:ext cx="1981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DG\Import%20Files\Manufactured%20Production\ProductionInclInfantPowders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Summary"/>
      <sheetName val="Production Summary Data"/>
      <sheetName val="Cheese Type"/>
      <sheetName val="Cheese Type Data"/>
      <sheetName val="Cheese State"/>
      <sheetName val="Cheese State Data"/>
      <sheetName val="Compatibility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="63" zoomScaleNormal="63" zoomScalePageLayoutView="0" workbookViewId="0" topLeftCell="A7">
      <selection activeCell="M27" sqref="M27:M29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21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3.5">
      <c r="B7" s="15"/>
      <c r="D7" s="16"/>
      <c r="E7" s="17" t="s">
        <v>22</v>
      </c>
      <c r="F7" s="18"/>
      <c r="H7" s="16"/>
      <c r="I7" s="17" t="s">
        <v>26</v>
      </c>
      <c r="J7" s="18"/>
      <c r="L7" s="16"/>
      <c r="M7" s="17" t="s">
        <v>27</v>
      </c>
      <c r="N7" s="18"/>
      <c r="P7" s="16"/>
      <c r="Q7" s="17" t="s">
        <v>28</v>
      </c>
      <c r="R7" s="18"/>
      <c r="T7" s="16"/>
      <c r="U7" s="17" t="s">
        <v>29</v>
      </c>
      <c r="V7" s="18"/>
      <c r="X7" s="16"/>
      <c r="Y7" s="17" t="s">
        <v>30</v>
      </c>
      <c r="Z7" s="18"/>
      <c r="AB7" s="16"/>
      <c r="AC7" s="17" t="s">
        <v>31</v>
      </c>
      <c r="AD7" s="18"/>
    </row>
    <row r="8" spans="2:31" s="19" customFormat="1" ht="17.25" customHeight="1">
      <c r="B8" s="2"/>
      <c r="D8" s="20" t="s">
        <v>23</v>
      </c>
      <c r="E8" s="21" t="s">
        <v>24</v>
      </c>
      <c r="F8" s="22" t="s">
        <v>2</v>
      </c>
      <c r="G8" s="15"/>
      <c r="H8" s="20" t="s">
        <v>23</v>
      </c>
      <c r="I8" s="21" t="s">
        <v>24</v>
      </c>
      <c r="J8" s="22" t="s">
        <v>2</v>
      </c>
      <c r="K8" s="15"/>
      <c r="L8" s="20" t="s">
        <v>23</v>
      </c>
      <c r="M8" s="21" t="s">
        <v>24</v>
      </c>
      <c r="N8" s="22" t="s">
        <v>2</v>
      </c>
      <c r="O8" s="23"/>
      <c r="P8" s="20" t="s">
        <v>23</v>
      </c>
      <c r="Q8" s="21" t="s">
        <v>24</v>
      </c>
      <c r="R8" s="22" t="s">
        <v>2</v>
      </c>
      <c r="S8" s="23"/>
      <c r="T8" s="20" t="s">
        <v>23</v>
      </c>
      <c r="U8" s="21" t="s">
        <v>24</v>
      </c>
      <c r="V8" s="22" t="s">
        <v>2</v>
      </c>
      <c r="W8" s="23"/>
      <c r="X8" s="20" t="s">
        <v>23</v>
      </c>
      <c r="Y8" s="21" t="s">
        <v>24</v>
      </c>
      <c r="Z8" s="22" t="s">
        <v>2</v>
      </c>
      <c r="AA8" s="23"/>
      <c r="AB8" s="20" t="s">
        <v>23</v>
      </c>
      <c r="AC8" s="21" t="s">
        <v>24</v>
      </c>
      <c r="AD8" s="22" t="s">
        <v>2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3</v>
      </c>
      <c r="B11" s="38"/>
      <c r="C11" s="39"/>
      <c r="D11" s="40">
        <v>2350.029</v>
      </c>
      <c r="E11" s="41">
        <v>1987.576</v>
      </c>
      <c r="F11" s="42">
        <f>IF(D11="","",IF(E11="","",IF(D11=0,0,IF(E11=0,0,(E11-D11)/D11))))</f>
        <v>-0.15423341584295341</v>
      </c>
      <c r="G11" s="43"/>
      <c r="H11" s="40">
        <v>503.027</v>
      </c>
      <c r="I11" s="41">
        <v>469.731</v>
      </c>
      <c r="J11" s="42">
        <f>IF(H11="","",IF(I11="","",IF(H11=0,0,IF(I11=0,0,(I11-H11)/H11))))</f>
        <v>-0.06619127800297</v>
      </c>
      <c r="L11" s="44">
        <v>9387.074</v>
      </c>
      <c r="M11" s="45">
        <v>9470.378999999999</v>
      </c>
      <c r="N11" s="42">
        <f>IF(L11="","",IF(M11="","",IF(L11=0,0,IF(M11=0,0,(M11-L11)/L11))))</f>
        <v>0.008874437337981832</v>
      </c>
      <c r="P11" s="44">
        <v>236.4</v>
      </c>
      <c r="Q11" s="45">
        <v>222.625</v>
      </c>
      <c r="R11" s="42">
        <f>IF(P11="","",IF(Q11="","",IF(P11=0,0,IF(Q11=0,0,(Q11-P11)/P11))))</f>
        <v>-0.05826988155668361</v>
      </c>
      <c r="T11" s="44">
        <v>21911.220703125</v>
      </c>
      <c r="U11" s="45">
        <v>22587.494140625</v>
      </c>
      <c r="V11" s="42">
        <f>IF(T11="","",IF(U11="","",IF(T11=0,0,IF(U11=0,0,(U11-T11)/T11))))</f>
        <v>0.030864252004159185</v>
      </c>
      <c r="X11" s="44">
        <v>3919.86979999</v>
      </c>
      <c r="Y11" s="45">
        <v>2236.7037999900003</v>
      </c>
      <c r="Z11" s="42">
        <f>IF(X11="","",IF(Y11="","",IF(X11=0,0,IF(Y11=0,0,(Y11-X11)/X11))))</f>
        <v>-0.4293933436269474</v>
      </c>
      <c r="AB11" s="40">
        <v>2296.265</v>
      </c>
      <c r="AC11" s="41">
        <v>2273.945</v>
      </c>
      <c r="AD11" s="42">
        <f>IF(AB11="","",IF(AC11="","",IF(AB11=0,0,IF(AC11=0,0,(AC11-AB11)/AB11))))</f>
        <v>-0.009720132475998941</v>
      </c>
    </row>
    <row r="12" spans="1:30" ht="15" customHeight="1">
      <c r="A12" s="46"/>
      <c r="B12" s="47" t="s">
        <v>4</v>
      </c>
      <c r="C12" s="48"/>
      <c r="D12" s="41">
        <f>IF(D11="","",D11)</f>
        <v>2350.029</v>
      </c>
      <c r="E12" s="41">
        <f>IF(E11="","",E11)</f>
        <v>1987.576</v>
      </c>
      <c r="F12" s="42">
        <f>IF(D12="","",IF(E12="","",IF(D12=0,0,IF(E12=0,0,(E12-D12)/D12))))</f>
        <v>-0.15423341584295341</v>
      </c>
      <c r="G12" s="43"/>
      <c r="H12" s="40">
        <f>IF(H11="","",H11)</f>
        <v>503.027</v>
      </c>
      <c r="I12" s="41">
        <f>IF(I11="","",I11)</f>
        <v>469.731</v>
      </c>
      <c r="J12" s="42">
        <f>IF(H12="","",IF(I12="","",IF(H12=0,0,IF(I12=0,0,(I12-H12)/H12))))</f>
        <v>-0.06619127800297</v>
      </c>
      <c r="L12" s="44">
        <f>IF(L11="","",L11)</f>
        <v>9387.074</v>
      </c>
      <c r="M12" s="45">
        <f>IF(M11="","",M11)</f>
        <v>9470.378999999999</v>
      </c>
      <c r="N12" s="42">
        <f>IF(L12="","",IF(M12="","",IF(L12=0,0,IF(M12=0,0,(M12-L12)/L12))))</f>
        <v>0.008874437337981832</v>
      </c>
      <c r="P12" s="44">
        <f>IF(P11="","",P11)</f>
        <v>236.4</v>
      </c>
      <c r="Q12" s="45">
        <f>IF(Q11="","",Q11)</f>
        <v>222.625</v>
      </c>
      <c r="R12" s="42">
        <f>IF(P12="","",IF(Q12="","",IF(P12=0,0,IF(Q12=0,0,(Q12-P12)/P12))))</f>
        <v>-0.05826988155668361</v>
      </c>
      <c r="T12" s="44">
        <f>IF(T11="","",T11)</f>
        <v>21911.220703125</v>
      </c>
      <c r="U12" s="45">
        <f>IF(U11="","",U11)</f>
        <v>22587.494140625</v>
      </c>
      <c r="V12" s="42">
        <f>IF(T12="","",IF(U12="","",IF(T12=0,0,IF(U12=0,0,(U12-T12)/T12))))</f>
        <v>0.030864252004159185</v>
      </c>
      <c r="X12" s="44">
        <f>IF(X11="","",X11)</f>
        <v>3919.86979999</v>
      </c>
      <c r="Y12" s="45">
        <f>IF(Y11="","",Y11)</f>
        <v>2236.7037999900003</v>
      </c>
      <c r="Z12" s="42">
        <f>IF(X12="","",IF(Y12="","",IF(X12=0,0,IF(Y12=0,0,(Y12-X12)/X12))))</f>
        <v>-0.4293933436269474</v>
      </c>
      <c r="AB12" s="40">
        <f>IF(AB11="","",AB11)</f>
        <v>2296.265</v>
      </c>
      <c r="AC12" s="41">
        <f>IF(AC11="","",AC11)</f>
        <v>2273.945</v>
      </c>
      <c r="AD12" s="42">
        <f>IF(AB12="","",IF(AC12="","",IF(AB12=0,0,IF(AC12=0,0,(AC12-AB12)/AB12))))</f>
        <v>-0.009720132475998941</v>
      </c>
    </row>
    <row r="13" spans="1:30" ht="15" customHeight="1">
      <c r="A13" s="46"/>
      <c r="D13" s="40"/>
      <c r="E13" s="41"/>
      <c r="F13" s="42"/>
      <c r="G13" s="43"/>
      <c r="H13" s="40"/>
      <c r="I13" s="41"/>
      <c r="J13" s="42"/>
      <c r="L13" s="44"/>
      <c r="M13" s="45"/>
      <c r="N13" s="42"/>
      <c r="P13" s="44"/>
      <c r="Q13" s="45"/>
      <c r="R13" s="42"/>
      <c r="T13" s="44"/>
      <c r="U13" s="45"/>
      <c r="V13" s="42"/>
      <c r="X13" s="44"/>
      <c r="Y13" s="45"/>
      <c r="Z13" s="42"/>
      <c r="AB13" s="40"/>
      <c r="AC13" s="41"/>
      <c r="AD13" s="42"/>
    </row>
    <row r="14" spans="1:30" ht="15" customHeight="1">
      <c r="A14" s="37" t="s">
        <v>5</v>
      </c>
      <c r="B14" s="38"/>
      <c r="C14" s="39"/>
      <c r="D14" s="40">
        <v>2518.1430000000005</v>
      </c>
      <c r="E14" s="41">
        <v>2338.536</v>
      </c>
      <c r="F14" s="42">
        <f>IF(D14="","",IF(E14="","",IF(D14=0,0,IF(E14=0,0,(E14-D14)/D14))))</f>
        <v>-0.07132517891160287</v>
      </c>
      <c r="G14" s="43"/>
      <c r="H14" s="40">
        <v>740.2139999999999</v>
      </c>
      <c r="I14" s="41">
        <v>635.863</v>
      </c>
      <c r="J14" s="42">
        <f>IF(H14="","",IF(I14="","",IF(H14=0,0,IF(I14=0,0,(I14-H14)/H14))))</f>
        <v>-0.1409740966801491</v>
      </c>
      <c r="L14" s="44">
        <v>9220.079</v>
      </c>
      <c r="M14" s="45">
        <v>10086.828</v>
      </c>
      <c r="N14" s="42">
        <f>IF(L14="","",IF(M14="","",IF(L14=0,0,IF(M14=0,0,(M14-L14)/L14))))</f>
        <v>0.09400667825080455</v>
      </c>
      <c r="P14" s="44">
        <v>215.8</v>
      </c>
      <c r="Q14" s="45">
        <v>206.975</v>
      </c>
      <c r="R14" s="42">
        <f>IF(P14="","",IF(Q14="","",IF(P14=0,0,IF(Q14=0,0,(Q14-P14)/P14))))</f>
        <v>-0.04089434661723826</v>
      </c>
      <c r="T14" s="44">
        <v>26593.650390625</v>
      </c>
      <c r="U14" s="45">
        <v>28939.90625</v>
      </c>
      <c r="V14" s="42">
        <f>IF(T14="","",IF(U14="","",IF(T14=0,0,IF(U14=0,0,(U14-T14)/T14))))</f>
        <v>0.08822616770964697</v>
      </c>
      <c r="X14" s="44">
        <v>3822.6335999599996</v>
      </c>
      <c r="Y14" s="45">
        <v>1257.9343999999999</v>
      </c>
      <c r="Z14" s="42">
        <f>IF(X14="","",IF(Y14="","",IF(X14=0,0,IF(Y14=0,0,(Y14-X14)/X14))))</f>
        <v>-0.6709246734991386</v>
      </c>
      <c r="AB14" s="40">
        <v>4499.452</v>
      </c>
      <c r="AC14" s="41">
        <v>4572.802</v>
      </c>
      <c r="AD14" s="42">
        <f>IF(AB14="","",IF(AC14="","",IF(AB14=0,0,IF(AC14=0,0,(AC14-AB14)/AB14))))</f>
        <v>0.01630198521953328</v>
      </c>
    </row>
    <row r="15" spans="1:30" ht="15" customHeight="1">
      <c r="A15" s="46"/>
      <c r="B15" s="47" t="s">
        <v>4</v>
      </c>
      <c r="C15" s="48"/>
      <c r="D15" s="41">
        <f>IF(D14="","",D14+D12)</f>
        <v>4868.1720000000005</v>
      </c>
      <c r="E15" s="41">
        <f>IF(E14="","",E14+E12)</f>
        <v>4326.112</v>
      </c>
      <c r="F15" s="42">
        <f>IF(D15="","",IF(E15="","",IF(D15=0,0,IF(E15=0,0,(E15-D15)/D15))))</f>
        <v>-0.11134775024382876</v>
      </c>
      <c r="G15" s="43"/>
      <c r="H15" s="40">
        <f>IF(H14="","",H14+H12)</f>
        <v>1243.241</v>
      </c>
      <c r="I15" s="41">
        <f>IF(I14="","",I14+I12)</f>
        <v>1105.594</v>
      </c>
      <c r="J15" s="42">
        <f>IF(H15="","",IF(I15="","",IF(H15=0,0,IF(I15=0,0,(I15-H15)/H15))))</f>
        <v>-0.1107162649880433</v>
      </c>
      <c r="L15" s="44">
        <f>IF(L14="","",L14+L12)</f>
        <v>18607.153</v>
      </c>
      <c r="M15" s="45">
        <f>IF(M14="","",M14+M12)</f>
        <v>19557.207</v>
      </c>
      <c r="N15" s="42">
        <f>IF(L15="","",IF(M15="","",IF(L15=0,0,IF(M15=0,0,(M15-L15)/L15))))</f>
        <v>0.051058536467131765</v>
      </c>
      <c r="P15" s="44">
        <f>IF(P14="","",P14+P12)</f>
        <v>452.20000000000005</v>
      </c>
      <c r="Q15" s="45">
        <f>IF(Q14="","",Q14+Q12)</f>
        <v>429.6</v>
      </c>
      <c r="R15" s="42">
        <f>IF(P15="","",IF(Q15="","",IF(P15=0,0,IF(Q15=0,0,(Q15-P15)/P15))))</f>
        <v>-0.04997788589119863</v>
      </c>
      <c r="T15" s="44">
        <f>IF(T14="","",T14+T12)</f>
        <v>48504.87109375</v>
      </c>
      <c r="U15" s="45">
        <f>IF(U14="","",U14+U12)</f>
        <v>51527.400390625</v>
      </c>
      <c r="V15" s="42">
        <f>IF(T15="","",IF(U15="","",IF(T15=0,0,IF(U15=0,0,(U15-T15)/T15))))</f>
        <v>0.06231393319308217</v>
      </c>
      <c r="X15" s="44">
        <f>IF(X14="","",X14+X12)</f>
        <v>7742.503399949999</v>
      </c>
      <c r="Y15" s="45">
        <f>IF(Y14="","",Y14+Y12)</f>
        <v>3494.6381999900004</v>
      </c>
      <c r="Z15" s="42">
        <f>IF(X15="","",IF(Y15="","",IF(X15=0,0,IF(Y15=0,0,(Y15-X15)/X15))))</f>
        <v>-0.5486423422154947</v>
      </c>
      <c r="AB15" s="40">
        <f>IF(AB14="","",AB14+AB12)</f>
        <v>6795.717000000001</v>
      </c>
      <c r="AC15" s="41">
        <f>IF(AC14="","",AC14+AC12)</f>
        <v>6846.746999999999</v>
      </c>
      <c r="AD15" s="42">
        <f>IF(AB15="","",IF(AC15="","",IF(AB15=0,0,IF(AC15=0,0,(AC15-AB15)/AB15))))</f>
        <v>0.007509141419514502</v>
      </c>
    </row>
    <row r="16" spans="1:30" ht="15" customHeight="1">
      <c r="A16" s="46"/>
      <c r="D16" s="40"/>
      <c r="E16" s="41"/>
      <c r="F16" s="42"/>
      <c r="G16" s="43"/>
      <c r="H16" s="40"/>
      <c r="I16" s="41"/>
      <c r="J16" s="42"/>
      <c r="L16" s="44"/>
      <c r="M16" s="45"/>
      <c r="N16" s="42"/>
      <c r="P16" s="44"/>
      <c r="Q16" s="45"/>
      <c r="R16" s="42"/>
      <c r="T16" s="44"/>
      <c r="U16" s="45"/>
      <c r="V16" s="42"/>
      <c r="X16" s="44"/>
      <c r="Y16" s="45"/>
      <c r="Z16" s="42"/>
      <c r="AB16" s="40"/>
      <c r="AC16" s="41"/>
      <c r="AD16" s="42"/>
    </row>
    <row r="17" spans="1:30" ht="15" customHeight="1">
      <c r="A17" s="37" t="s">
        <v>6</v>
      </c>
      <c r="B17" s="38"/>
      <c r="C17" s="39"/>
      <c r="D17" s="40">
        <v>3571.95531965</v>
      </c>
      <c r="E17" s="41">
        <v>3123.959</v>
      </c>
      <c r="F17" s="42">
        <f>IF(D17="","",IF(E17="","",IF(D17=0,0,IF(E17=0,0,(E17-D17)/D17))))</f>
        <v>-0.12542047129914755</v>
      </c>
      <c r="G17" s="43"/>
      <c r="H17" s="40">
        <v>830.741</v>
      </c>
      <c r="I17" s="41">
        <v>719.057</v>
      </c>
      <c r="J17" s="42">
        <f>IF(H17="","",IF(I17="","",IF(H17=0,0,IF(I17=0,0,(I17-H17)/H17))))</f>
        <v>-0.13443901288127103</v>
      </c>
      <c r="L17" s="44">
        <v>15112.451000000001</v>
      </c>
      <c r="M17" s="45">
        <v>16537.283000000003</v>
      </c>
      <c r="N17" s="42">
        <f>IF(L17="","",IF(M17="","",IF(L17=0,0,IF(M17=0,0,(M17-L17)/L17))))</f>
        <v>0.09428199304004374</v>
      </c>
      <c r="P17" s="44">
        <v>375</v>
      </c>
      <c r="Q17" s="45">
        <v>303.7</v>
      </c>
      <c r="R17" s="42">
        <f>IF(P17="","",IF(Q17="","",IF(P17=0,0,IF(Q17=0,0,(Q17-P17)/P17))))</f>
        <v>-0.19013333333333338</v>
      </c>
      <c r="T17" s="44">
        <v>36753.58984375</v>
      </c>
      <c r="U17" s="45">
        <v>36037.98046875</v>
      </c>
      <c r="V17" s="42">
        <f>IF(T17="","",IF(U17="","",IF(T17=0,0,IF(U17=0,0,(U17-T17)/T17))))</f>
        <v>-0.019470462015880888</v>
      </c>
      <c r="X17" s="44">
        <v>3284.8478000000005</v>
      </c>
      <c r="Y17" s="45">
        <v>1994.6043999900003</v>
      </c>
      <c r="Z17" s="42">
        <f>IF(X17="","",IF(Y17="","",IF(X17=0,0,IF(Y17=0,0,(Y17-X17)/X17))))</f>
        <v>-0.39278635680167584</v>
      </c>
      <c r="AB17" s="40">
        <v>5630.084</v>
      </c>
      <c r="AC17" s="41">
        <v>5230.489</v>
      </c>
      <c r="AD17" s="42">
        <f>IF(AB17="","",IF(AC17="","",IF(AB17=0,0,IF(AC17=0,0,(AC17-AB17)/AB17))))</f>
        <v>-0.07097496236290618</v>
      </c>
    </row>
    <row r="18" spans="1:30" ht="15" customHeight="1">
      <c r="A18" s="46"/>
      <c r="B18" s="47" t="s">
        <v>4</v>
      </c>
      <c r="C18" s="48"/>
      <c r="D18" s="41">
        <f>IF(D17="","",D17+D15)</f>
        <v>8440.12731965</v>
      </c>
      <c r="E18" s="41">
        <f>IF(E17="","",E17+E15)</f>
        <v>7450.071</v>
      </c>
      <c r="F18" s="42">
        <f>IF(D18="","",IF(E18="","",IF(D18=0,0,IF(E18=0,0,(E18-D18)/D18))))</f>
        <v>-0.11730348158907357</v>
      </c>
      <c r="G18" s="43"/>
      <c r="H18" s="40">
        <f>IF(H17="","",H17+H15)</f>
        <v>2073.982</v>
      </c>
      <c r="I18" s="41">
        <f>IF(I17="","",I17+I15)</f>
        <v>1824.651</v>
      </c>
      <c r="J18" s="42">
        <f>IF(H18="","",IF(I18="","",IF(H18=0,0,IF(I18=0,0,(I18-H18)/H18))))</f>
        <v>-0.12021849755687364</v>
      </c>
      <c r="L18" s="44">
        <f>IF(L17="","",L17+L15)</f>
        <v>33719.604</v>
      </c>
      <c r="M18" s="45">
        <f>IF(M17="","",M17+M15)</f>
        <v>36094.490000000005</v>
      </c>
      <c r="N18" s="42">
        <f>IF(L18="","",IF(M18="","",IF(L18=0,0,IF(M18=0,0,(M18-L18)/L18))))</f>
        <v>0.07043042379738522</v>
      </c>
      <c r="P18" s="44">
        <f>IF(P17="","",P17+P15)</f>
        <v>827.2</v>
      </c>
      <c r="Q18" s="45">
        <f>IF(Q17="","",Q17+Q15)</f>
        <v>733.3</v>
      </c>
      <c r="R18" s="42">
        <f>IF(P18="","",IF(Q18="","",IF(P18=0,0,IF(Q18=0,0,(Q18-P18)/P18))))</f>
        <v>-0.11351547388781441</v>
      </c>
      <c r="T18" s="44">
        <f>IF(T17="","",T17+T15)</f>
        <v>85258.4609375</v>
      </c>
      <c r="U18" s="45">
        <f>IF(U17="","",U17+U15)</f>
        <v>87565.380859375</v>
      </c>
      <c r="V18" s="42">
        <f>IF(T18="","",IF(U18="","",IF(T18=0,0,IF(U18=0,0,(U18-T18)/T18))))</f>
        <v>0.027057958782133334</v>
      </c>
      <c r="X18" s="44">
        <f>IF(X17="","",X17+X15)</f>
        <v>11027.35119995</v>
      </c>
      <c r="Y18" s="45">
        <f>IF(Y17="","",Y17+Y15)</f>
        <v>5489.242599980001</v>
      </c>
      <c r="Z18" s="42">
        <f>IF(X18="","",IF(Y18="","",IF(X18=0,0,IF(Y18=0,0,(Y18-X18)/X18))))</f>
        <v>-0.5022156726082244</v>
      </c>
      <c r="AB18" s="40">
        <f>IF(AB17="","",AB17+AB15)</f>
        <v>12425.801</v>
      </c>
      <c r="AC18" s="41">
        <f>IF(AC17="","",AC17+AC15)</f>
        <v>12077.235999999999</v>
      </c>
      <c r="AD18" s="42">
        <f>IF(AB18="","",IF(AC18="","",IF(AB18=0,0,IF(AC18=0,0,(AC18-AB18)/AB18))))</f>
        <v>-0.028051712722584284</v>
      </c>
    </row>
    <row r="19" spans="1:30" ht="15" customHeight="1">
      <c r="A19" s="46"/>
      <c r="D19" s="40"/>
      <c r="E19" s="41"/>
      <c r="F19" s="42"/>
      <c r="G19" s="43"/>
      <c r="H19" s="40"/>
      <c r="I19" s="41"/>
      <c r="J19" s="42"/>
      <c r="L19" s="44"/>
      <c r="M19" s="45"/>
      <c r="N19" s="42"/>
      <c r="P19" s="44"/>
      <c r="Q19" s="45"/>
      <c r="R19" s="42"/>
      <c r="T19" s="44"/>
      <c r="U19" s="45"/>
      <c r="V19" s="42"/>
      <c r="X19" s="44"/>
      <c r="Y19" s="45"/>
      <c r="Z19" s="42"/>
      <c r="AB19" s="40"/>
      <c r="AC19" s="41"/>
      <c r="AD19" s="42"/>
    </row>
    <row r="20" spans="1:30" ht="15" customHeight="1">
      <c r="A20" s="37" t="s">
        <v>7</v>
      </c>
      <c r="B20" s="38"/>
      <c r="C20" s="39"/>
      <c r="D20" s="40">
        <v>4708.85671953</v>
      </c>
      <c r="E20" s="41">
        <v>4853.294</v>
      </c>
      <c r="F20" s="42">
        <f>IF(D20="","",IF(E20="","",IF(D20=0,0,IF(E20=0,0,(E20-D20)/D20))))</f>
        <v>0.030673534803245455</v>
      </c>
      <c r="G20" s="43"/>
      <c r="H20" s="40">
        <v>830.963</v>
      </c>
      <c r="I20" s="41">
        <v>778.9889999999999</v>
      </c>
      <c r="J20" s="42">
        <f>IF(H20="","",IF(I20="","",IF(H20=0,0,IF(I20=0,0,(I20-H20)/H20))))</f>
        <v>-0.06254670785582517</v>
      </c>
      <c r="L20" s="44">
        <v>18715.93</v>
      </c>
      <c r="M20" s="45">
        <v>19230.487999999998</v>
      </c>
      <c r="N20" s="42">
        <f>IF(L20="","",IF(M20="","",IF(L20=0,0,IF(M20=0,0,(M20-L20)/L20))))</f>
        <v>0.027493050038122458</v>
      </c>
      <c r="P20" s="44">
        <v>533.2</v>
      </c>
      <c r="Q20" s="45">
        <v>377.3</v>
      </c>
      <c r="R20" s="42">
        <f>IF(P20="","",IF(Q20="","",IF(P20=0,0,IF(Q20=0,0,(Q20-P20)/P20))))</f>
        <v>-0.29238559639909983</v>
      </c>
      <c r="T20" s="44">
        <v>40835.18359375</v>
      </c>
      <c r="U20" s="45">
        <v>35826.9453125</v>
      </c>
      <c r="V20" s="42">
        <f>IF(T20="","",IF(U20="","",IF(T20=0,0,IF(U20=0,0,(U20-T20)/T20))))</f>
        <v>-0.12264517605882719</v>
      </c>
      <c r="X20" s="44">
        <v>2949.76299995</v>
      </c>
      <c r="Y20" s="45">
        <v>2965.596</v>
      </c>
      <c r="Z20" s="42">
        <f>IF(X20="","",IF(Y20="","",IF(X20=0,0,IF(Y20=0,0,(Y20-X20)/X20))))</f>
        <v>0.005367549884607132</v>
      </c>
      <c r="AB20" s="40">
        <v>6515.834</v>
      </c>
      <c r="AC20" s="41">
        <v>5918.494000000001</v>
      </c>
      <c r="AD20" s="42">
        <f>IF(AB20="","",IF(AC20="","",IF(AB20=0,0,IF(AC20=0,0,(AC20-AB20)/AB20))))</f>
        <v>-0.09167514089524062</v>
      </c>
    </row>
    <row r="21" spans="1:30" ht="15" customHeight="1">
      <c r="A21" s="46"/>
      <c r="B21" s="47" t="s">
        <v>4</v>
      </c>
      <c r="C21" s="48"/>
      <c r="D21" s="41">
        <f>IF(D20="","",D20+D18)</f>
        <v>13148.98403918</v>
      </c>
      <c r="E21" s="41">
        <f>IF(E20="","",E20+E18)</f>
        <v>12303.365</v>
      </c>
      <c r="F21" s="42">
        <f>IF(D21="","",IF(E21="","",IF(D21=0,0,IF(E21=0,0,(E21-D21)/D21))))</f>
        <v>-0.06431059895276409</v>
      </c>
      <c r="G21" s="43"/>
      <c r="H21" s="40">
        <f>IF(H20="","",H20+H18)</f>
        <v>2904.9449999999997</v>
      </c>
      <c r="I21" s="41">
        <f>IF(I20="","",I20+I18)</f>
        <v>2603.64</v>
      </c>
      <c r="J21" s="42">
        <f>IF(H21="","",IF(I21="","",IF(H21=0,0,IF(I21=0,0,(I21-H21)/H21))))</f>
        <v>-0.10372141296995291</v>
      </c>
      <c r="L21" s="44">
        <f>IF(L20="","",L20+L18)</f>
        <v>52435.534</v>
      </c>
      <c r="M21" s="45">
        <f>IF(M20="","",M20+M18)</f>
        <v>55324.978</v>
      </c>
      <c r="N21" s="42">
        <f>IF(L21="","",IF(M21="","",IF(L21=0,0,IF(M21=0,0,(M21-L21)/L21))))</f>
        <v>0.055104692935901124</v>
      </c>
      <c r="P21" s="44">
        <f>IF(P20="","",P20+P18)</f>
        <v>1360.4</v>
      </c>
      <c r="Q21" s="45">
        <f>IF(Q20="","",Q20+Q18)</f>
        <v>1110.6</v>
      </c>
      <c r="R21" s="42">
        <f>IF(P21="","",IF(Q21="","",IF(P21=0,0,IF(Q21=0,0,(Q21-P21)/P21))))</f>
        <v>-0.18362246398118212</v>
      </c>
      <c r="T21" s="44">
        <f>IF(T20="","",T20+T18)</f>
        <v>126093.64453125</v>
      </c>
      <c r="U21" s="45">
        <f>IF(U20="","",U20+U18)</f>
        <v>123392.326171875</v>
      </c>
      <c r="V21" s="42">
        <f>IF(T21="","",IF(U21="","",IF(T21=0,0,IF(U21=0,0,(U21-T21)/T21))))</f>
        <v>-0.02142311271449948</v>
      </c>
      <c r="X21" s="44">
        <f>IF(X20="","",X20+X18)</f>
        <v>13977.114199900001</v>
      </c>
      <c r="Y21" s="45">
        <f>IF(Y20="","",Y20+Y18)</f>
        <v>8454.838599980001</v>
      </c>
      <c r="Z21" s="42">
        <f>IF(X21="","",IF(Y21="","",IF(X21=0,0,IF(Y21=0,0,(Y21-X21)/X21))))</f>
        <v>-0.3950941174938321</v>
      </c>
      <c r="AB21" s="40">
        <f>IF(AB20="","",AB20+AB18)</f>
        <v>18941.635</v>
      </c>
      <c r="AC21" s="41">
        <f>IF(AC20="","",AC20+AC18)</f>
        <v>17995.73</v>
      </c>
      <c r="AD21" s="42">
        <f>IF(AB21="","",IF(AC21="","",IF(AB21=0,0,IF(AC21=0,0,(AC21-AB21)/AB21))))</f>
        <v>-0.04993787495113273</v>
      </c>
    </row>
    <row r="22" spans="1:30" ht="15" customHeight="1">
      <c r="A22" s="46"/>
      <c r="D22" s="40"/>
      <c r="E22" s="41"/>
      <c r="F22" s="42"/>
      <c r="G22" s="43"/>
      <c r="H22" s="40"/>
      <c r="I22" s="41"/>
      <c r="J22" s="42"/>
      <c r="L22" s="44"/>
      <c r="M22" s="45"/>
      <c r="N22" s="42"/>
      <c r="P22" s="44"/>
      <c r="Q22" s="45"/>
      <c r="R22" s="42"/>
      <c r="T22" s="44"/>
      <c r="U22" s="45"/>
      <c r="V22" s="42"/>
      <c r="X22" s="44"/>
      <c r="Y22" s="45"/>
      <c r="Z22" s="42"/>
      <c r="AB22" s="40"/>
      <c r="AC22" s="41"/>
      <c r="AD22" s="42"/>
    </row>
    <row r="23" spans="1:30" ht="15" customHeight="1">
      <c r="A23" s="37" t="s">
        <v>8</v>
      </c>
      <c r="B23" s="38"/>
      <c r="C23" s="39"/>
      <c r="D23" s="40">
        <v>3697.94753959</v>
      </c>
      <c r="E23" s="41">
        <v>4566.799</v>
      </c>
      <c r="F23" s="42">
        <f>IF(D23="","",IF(E23="","",IF(D23=0,0,IF(E23=0,0,(E23-D23)/D23))))</f>
        <v>0.2349550530687982</v>
      </c>
      <c r="G23" s="43"/>
      <c r="H23" s="40">
        <v>871.3069999999999</v>
      </c>
      <c r="I23" s="41">
        <v>793.837</v>
      </c>
      <c r="J23" s="42">
        <f>IF(H23="","",IF(I23="","",IF(H23=0,0,IF(I23=0,0,(I23-H23)/H23))))</f>
        <v>-0.08891240400914939</v>
      </c>
      <c r="L23" s="44">
        <v>15682.636</v>
      </c>
      <c r="M23" s="45">
        <v>18950.833999999995</v>
      </c>
      <c r="N23" s="42">
        <f>IF(L23="","",IF(M23="","",IF(L23=0,0,IF(M23=0,0,(M23-L23)/L23))))</f>
        <v>0.20839596098512997</v>
      </c>
      <c r="P23" s="44">
        <v>490.95</v>
      </c>
      <c r="Q23" s="45">
        <v>356.475</v>
      </c>
      <c r="R23" s="42">
        <f>IF(P23="","",IF(Q23="","",IF(P23=0,0,IF(Q23=0,0,(Q23-P23)/P23))))</f>
        <v>-0.2739077299113962</v>
      </c>
      <c r="T23" s="44">
        <v>38318.90625</v>
      </c>
      <c r="U23" s="45">
        <v>38484.9140625</v>
      </c>
      <c r="V23" s="42">
        <f>IF(T23="","",IF(U23="","",IF(T23=0,0,IF(U23=0,0,(U23-T23)/T23))))</f>
        <v>0.004332269074094462</v>
      </c>
      <c r="X23" s="44">
        <v>2501.59849999</v>
      </c>
      <c r="Y23" s="45">
        <v>1318.84</v>
      </c>
      <c r="Z23" s="42">
        <f>IF(X23="","",IF(Y23="","",IF(X23=0,0,IF(Y23=0,0,(Y23-X23)/X23))))</f>
        <v>-0.4728010909803185</v>
      </c>
      <c r="AB23" s="40">
        <v>6136.240000000001</v>
      </c>
      <c r="AC23" s="41">
        <v>5706.945</v>
      </c>
      <c r="AD23" s="42">
        <f>IF(AB23="","",IF(AC23="","",IF(AB23=0,0,IF(AC23=0,0,(AC23-AB23)/AB23))))</f>
        <v>-0.06996059476161312</v>
      </c>
    </row>
    <row r="24" spans="1:30" ht="15" customHeight="1">
      <c r="A24" s="46"/>
      <c r="B24" s="47" t="s">
        <v>4</v>
      </c>
      <c r="C24" s="48"/>
      <c r="D24" s="41">
        <f>IF(D23="","",D23+D21)</f>
        <v>16846.93157877</v>
      </c>
      <c r="E24" s="41">
        <f>IF(E23="","",E23+E21)</f>
        <v>16870.164</v>
      </c>
      <c r="F24" s="42">
        <f>IF(D24="","",IF(E24="","",IF(D24=0,0,IF(E24=0,0,(E24-D24)/D24))))</f>
        <v>0.0013790298323095058</v>
      </c>
      <c r="G24" s="43"/>
      <c r="H24" s="40">
        <f>IF(H23="","",H23+H21)</f>
        <v>3776.2519999999995</v>
      </c>
      <c r="I24" s="41">
        <f>IF(I23="","",I23+I21)</f>
        <v>3397.477</v>
      </c>
      <c r="J24" s="42">
        <f>IF(H24="","",IF(I24="","",IF(H24=0,0,IF(I24=0,0,(I24-H24)/H24))))</f>
        <v>-0.10030448179835448</v>
      </c>
      <c r="L24" s="44">
        <f>IF(L23="","",L23+L21)</f>
        <v>68118.17</v>
      </c>
      <c r="M24" s="45">
        <f>IF(M23="","",M23+M21)</f>
        <v>74275.812</v>
      </c>
      <c r="N24" s="42">
        <f>IF(L24="","",IF(M24="","",IF(L24=0,0,IF(M24=0,0,(M24-L24)/L24))))</f>
        <v>0.09039646837253566</v>
      </c>
      <c r="P24" s="44">
        <f>IF(P23="","",P23+P21)</f>
        <v>1851.3500000000001</v>
      </c>
      <c r="Q24" s="45">
        <f>IF(Q23="","",Q23+Q21)</f>
        <v>1467.0749999999998</v>
      </c>
      <c r="R24" s="42">
        <f>IF(P24="","",IF(Q24="","",IF(P24=0,0,IF(Q24=0,0,(Q24-P24)/P24))))</f>
        <v>-0.20756475004726296</v>
      </c>
      <c r="T24" s="44">
        <f>IF(T23="","",T23+T21)</f>
        <v>164412.55078125</v>
      </c>
      <c r="U24" s="45">
        <f>IF(U23="","",U23+U21)</f>
        <v>161877.240234375</v>
      </c>
      <c r="V24" s="42">
        <f>IF(T24="","",IF(U24="","",IF(T24=0,0,IF(U24=0,0,(U24-T24)/T24))))</f>
        <v>-0.015420419760096156</v>
      </c>
      <c r="X24" s="44">
        <f>IF(X23="","",X23+X21)</f>
        <v>16478.712699890002</v>
      </c>
      <c r="Y24" s="45">
        <f>IF(Y23="","",Y23+Y21)</f>
        <v>9773.678599980001</v>
      </c>
      <c r="Z24" s="42">
        <f>IF(X24="","",IF(Y24="","",IF(X24=0,0,IF(Y24=0,0,(Y24-X24)/X24))))</f>
        <v>-0.4068906486824519</v>
      </c>
      <c r="AB24" s="40">
        <f>IF(AB23="","",AB23+AB21)</f>
        <v>25077.875</v>
      </c>
      <c r="AC24" s="41">
        <f>IF(AC23="","",AC23+AC21)</f>
        <v>23702.675</v>
      </c>
      <c r="AD24" s="42">
        <f>IF(AB24="","",IF(AC24="","",IF(AB24=0,0,IF(AC24=0,0,(AC24-AB24)/AB24))))</f>
        <v>-0.05483718217751706</v>
      </c>
    </row>
    <row r="25" spans="1:30" ht="15" customHeight="1">
      <c r="A25" s="46"/>
      <c r="D25" s="40"/>
      <c r="E25" s="41"/>
      <c r="F25" s="42"/>
      <c r="G25" s="43"/>
      <c r="H25" s="40"/>
      <c r="I25" s="41"/>
      <c r="J25" s="42"/>
      <c r="L25" s="44"/>
      <c r="M25" s="45"/>
      <c r="N25" s="42"/>
      <c r="P25" s="44"/>
      <c r="Q25" s="45"/>
      <c r="R25" s="42"/>
      <c r="T25" s="44"/>
      <c r="U25" s="45"/>
      <c r="V25" s="42"/>
      <c r="X25" s="44"/>
      <c r="Y25" s="45"/>
      <c r="Z25" s="42"/>
      <c r="AB25" s="40"/>
      <c r="AC25" s="41"/>
      <c r="AD25" s="42"/>
    </row>
    <row r="26" spans="1:30" ht="15" customHeight="1">
      <c r="A26" s="37" t="s">
        <v>9</v>
      </c>
      <c r="B26" s="38"/>
      <c r="C26" s="39"/>
      <c r="D26" s="40">
        <v>3157.57779981</v>
      </c>
      <c r="E26" s="41">
        <v>3869.7429999999995</v>
      </c>
      <c r="F26" s="42">
        <f>IF(D26="","",IF(E26="","",IF(D26=0,0,IF(E26=0,0,(E26-D26)/D26))))</f>
        <v>0.22554161618214194</v>
      </c>
      <c r="G26" s="43"/>
      <c r="H26" s="40">
        <v>1022.115</v>
      </c>
      <c r="I26" s="41">
        <v>740.622</v>
      </c>
      <c r="J26" s="42">
        <f>IF(H26="","",IF(I26="","",IF(H26=0,0,IF(I26=0,0,(I26-H26)/H26))))</f>
        <v>-0.2754024742812698</v>
      </c>
      <c r="L26" s="44">
        <v>15121.644000000002</v>
      </c>
      <c r="M26" s="45">
        <v>17032.095999999998</v>
      </c>
      <c r="N26" s="42">
        <f>IF(L26="","",IF(M26="","",IF(L26=0,0,IF(M26=0,0,(M26-L26)/L26))))</f>
        <v>0.12633890865305356</v>
      </c>
      <c r="P26" s="44">
        <v>396.45</v>
      </c>
      <c r="Q26" s="45">
        <v>324.85</v>
      </c>
      <c r="R26" s="42">
        <f>IF(P26="","",IF(Q26="","",IF(P26=0,0,IF(Q26=0,0,(Q26-P26)/P26))))</f>
        <v>-0.1806028502963803</v>
      </c>
      <c r="T26" s="44">
        <v>37268.3984375</v>
      </c>
      <c r="U26" s="45">
        <v>34203.734375</v>
      </c>
      <c r="V26" s="42">
        <f>IF(T26="","",IF(U26="","",IF(T26=0,0,IF(U26=0,0,(U26-T26)/T26))))</f>
        <v>-0.08223224477004332</v>
      </c>
      <c r="X26" s="44">
        <v>4062.5949</v>
      </c>
      <c r="Y26" s="45">
        <v>3666.02999997</v>
      </c>
      <c r="Z26" s="42">
        <f>IF(X26="","",IF(Y26="","",IF(X26=0,0,IF(Y26=0,0,(Y26-X26)/X26))))</f>
        <v>-0.09761369513608162</v>
      </c>
      <c r="AB26" s="40">
        <v>6025.537</v>
      </c>
      <c r="AC26" s="41">
        <v>5299.282</v>
      </c>
      <c r="AD26" s="42">
        <f>IF(AB26="","",IF(AC26="","",IF(AB26=0,0,IF(AC26=0,0,(AC26-AB26)/AB26))))</f>
        <v>-0.12052950633279658</v>
      </c>
    </row>
    <row r="27" spans="1:30" ht="15" customHeight="1">
      <c r="A27" s="46"/>
      <c r="B27" s="47" t="s">
        <v>4</v>
      </c>
      <c r="C27" s="48"/>
      <c r="D27" s="41">
        <f>IF(D26="","",D26+D24)</f>
        <v>20004.509378579998</v>
      </c>
      <c r="E27" s="41">
        <f>IF(E26="","",E26+E24)</f>
        <v>20739.907</v>
      </c>
      <c r="F27" s="42">
        <f>IF(D27="","",IF(E27="","",IF(D27=0,0,IF(E27=0,0,(E27-D27)/D27))))</f>
        <v>0.03676159247411658</v>
      </c>
      <c r="G27" s="43"/>
      <c r="H27" s="40">
        <f>IF(H26="","",H26+H24)</f>
        <v>4798.366999999999</v>
      </c>
      <c r="I27" s="41">
        <f>IF(I26="","",I26+I24)</f>
        <v>4138.099</v>
      </c>
      <c r="J27" s="42">
        <f>IF(H27="","",IF(I27="","",IF(H27=0,0,IF(I27=0,0,(I27-H27)/H27))))</f>
        <v>-0.13760264690049745</v>
      </c>
      <c r="L27" s="44">
        <f>IF(L26="","",L26+L24)</f>
        <v>83239.814</v>
      </c>
      <c r="M27" s="45">
        <f>IF(M26="","",M26+M24)</f>
        <v>91307.908</v>
      </c>
      <c r="N27" s="42">
        <f>IF(L27="","",IF(M27="","",IF(L27=0,0,IF(M27=0,0,(M27-L27)/L27))))</f>
        <v>0.09692590134812168</v>
      </c>
      <c r="P27" s="44">
        <f>IF(P26="","",P26+P24)</f>
        <v>2247.8</v>
      </c>
      <c r="Q27" s="45">
        <f>IF(Q26="","",Q26+Q24)</f>
        <v>1791.9249999999997</v>
      </c>
      <c r="R27" s="42">
        <f>IF(P27="","",IF(Q27="","",IF(P27=0,0,IF(Q27=0,0,(Q27-P27)/P27))))</f>
        <v>-0.20280941364890134</v>
      </c>
      <c r="T27" s="44">
        <f>IF(T26="","",T26+T24)</f>
        <v>201680.94921875</v>
      </c>
      <c r="U27" s="45">
        <f>IF(U26="","",U26+U24)</f>
        <v>196080.974609375</v>
      </c>
      <c r="V27" s="42">
        <f>IF(T27="","",IF(U27="","",IF(T27=0,0,IF(U27=0,0,(U27-T27)/T27))))</f>
        <v>-0.027766502642255404</v>
      </c>
      <c r="X27" s="44">
        <f>IF(X26="","",X26+X24)</f>
        <v>20541.307599890002</v>
      </c>
      <c r="Y27" s="45">
        <f>IF(Y26="","",Y26+Y24)</f>
        <v>13439.708599950001</v>
      </c>
      <c r="Z27" s="42">
        <f>IF(X27="","",IF(Y27="","",IF(X27=0,0,IF(Y27=0,0,(Y27-X27)/X27))))</f>
        <v>-0.3457228302242078</v>
      </c>
      <c r="AB27" s="40">
        <f>IF(AB26="","",AB26+AB24)</f>
        <v>31103.412</v>
      </c>
      <c r="AC27" s="41">
        <f>IF(AC26="","",AC26+AC24)</f>
        <v>29001.957</v>
      </c>
      <c r="AD27" s="42">
        <f>IF(AB27="","",IF(AC27="","",IF(AB27=0,0,IF(AC27=0,0,(AC27-AB27)/AB27))))</f>
        <v>-0.06756348789001032</v>
      </c>
    </row>
    <row r="28" spans="1:30" ht="15" customHeight="1">
      <c r="A28" s="46"/>
      <c r="D28" s="40"/>
      <c r="E28" s="41"/>
      <c r="F28" s="42"/>
      <c r="G28" s="43"/>
      <c r="H28" s="40"/>
      <c r="I28" s="41"/>
      <c r="J28" s="42"/>
      <c r="L28" s="44"/>
      <c r="M28" s="45"/>
      <c r="N28" s="42"/>
      <c r="P28" s="44"/>
      <c r="Q28" s="45"/>
      <c r="R28" s="42"/>
      <c r="T28" s="44"/>
      <c r="U28" s="45"/>
      <c r="V28" s="42"/>
      <c r="X28" s="44"/>
      <c r="Y28" s="45"/>
      <c r="Z28" s="42"/>
      <c r="AB28" s="40"/>
      <c r="AC28" s="41"/>
      <c r="AD28" s="42"/>
    </row>
    <row r="29" spans="1:30" ht="15" customHeight="1">
      <c r="A29" s="37" t="s">
        <v>10</v>
      </c>
      <c r="B29" s="38"/>
      <c r="C29" s="39"/>
      <c r="D29" s="40">
        <v>2961.17247927</v>
      </c>
      <c r="E29" s="41">
        <v>2805.145</v>
      </c>
      <c r="F29" s="42">
        <f>IF(D29="","",IF(E29="","",IF(D29=0,0,IF(E29=0,0,(E29-D29)/D29))))</f>
        <v>-0.05269111487503244</v>
      </c>
      <c r="G29" s="43"/>
      <c r="H29" s="40">
        <v>689.78</v>
      </c>
      <c r="I29" s="41">
        <v>766.8090000000001</v>
      </c>
      <c r="J29" s="42">
        <f>IF(H29="","",IF(I29="","",IF(H29=0,0,IF(I29=0,0,(I29-H29)/H29))))</f>
        <v>0.11167183739743122</v>
      </c>
      <c r="L29" s="44">
        <v>11585.711</v>
      </c>
      <c r="M29" s="45">
        <v>14127.849999999999</v>
      </c>
      <c r="N29" s="42">
        <f>IF(L29="","",IF(M29="","",IF(L29=0,0,IF(M29=0,0,(M29-L29)/L29))))</f>
        <v>0.2194201978626948</v>
      </c>
      <c r="P29" s="44">
        <v>282</v>
      </c>
      <c r="Q29" s="45">
        <v>321.1</v>
      </c>
      <c r="R29" s="42">
        <f>IF(P29="","",IF(Q29="","",IF(P29=0,0,IF(Q29=0,0,(Q29-P29)/P29))))</f>
        <v>0.13865248226950364</v>
      </c>
      <c r="T29" s="44">
        <v>33920.7734375</v>
      </c>
      <c r="U29" s="45">
        <v>30543.779296875</v>
      </c>
      <c r="V29" s="42">
        <f>IF(T29="","",IF(U29="","",IF(T29=0,0,IF(U29=0,0,(U29-T29)/T29))))</f>
        <v>-0.09955534023559955</v>
      </c>
      <c r="X29" s="44">
        <v>2431.58869999</v>
      </c>
      <c r="Y29" s="45">
        <v>2735.8523999799995</v>
      </c>
      <c r="Z29" s="42">
        <f>IF(X29="","",IF(Y29="","",IF(X29=0,0,IF(Y29=0,0,(Y29-X29)/X29))))</f>
        <v>0.12512959119741382</v>
      </c>
      <c r="AB29" s="40">
        <v>5264.771</v>
      </c>
      <c r="AC29" s="41">
        <v>4441.706</v>
      </c>
      <c r="AD29" s="42">
        <f>IF(AB29="","",IF(AC29="","",IF(AB29=0,0,IF(AC29=0,0,(AC29-AB29)/AB29))))</f>
        <v>-0.1563344350589987</v>
      </c>
    </row>
    <row r="30" spans="1:30" ht="15" customHeight="1">
      <c r="A30" s="46"/>
      <c r="B30" s="47" t="s">
        <v>4</v>
      </c>
      <c r="C30" s="48"/>
      <c r="D30" s="41">
        <f>IF(D29="","",D29+D27)</f>
        <v>22965.68185785</v>
      </c>
      <c r="E30" s="41">
        <f>IF(E29="","",E29+E27)</f>
        <v>23545.052</v>
      </c>
      <c r="F30" s="42">
        <f>IF(D30="","",IF(E30="","",IF(D30=0,0,IF(E30=0,0,(E30-D30)/D30))))</f>
        <v>0.025227648181147467</v>
      </c>
      <c r="G30" s="43"/>
      <c r="H30" s="40">
        <f>IF(H29="","",H29+H27)</f>
        <v>5488.146999999999</v>
      </c>
      <c r="I30" s="41">
        <f>IF(I29="","",I29+I27)</f>
        <v>4904.908</v>
      </c>
      <c r="J30" s="42">
        <f>IF(H30="","",IF(I30="","",IF(H30=0,0,IF(I30=0,0,(I30-H30)/H30))))</f>
        <v>-0.10627248140401464</v>
      </c>
      <c r="L30" s="44">
        <f>IF(L29="","",L29+L27)</f>
        <v>94825.525</v>
      </c>
      <c r="M30" s="45">
        <f>IF(M29="","",M29+M27)</f>
        <v>105435.758</v>
      </c>
      <c r="N30" s="42">
        <f>IF(L30="","",IF(M30="","",IF(L30=0,0,IF(M30=0,0,(M30-L30)/L30))))</f>
        <v>0.11189216194690205</v>
      </c>
      <c r="P30" s="44">
        <f>IF(P29="","",P29+P27)</f>
        <v>2529.8</v>
      </c>
      <c r="Q30" s="45">
        <f>IF(Q29="","",Q29+Q27)</f>
        <v>2113.0249999999996</v>
      </c>
      <c r="R30" s="42">
        <f>IF(P30="","",IF(Q30="","",IF(P30=0,0,IF(Q30=0,0,(Q30-P30)/P30))))</f>
        <v>-0.16474622499802377</v>
      </c>
      <c r="T30" s="44">
        <f>IF(T29="","",T29+T27)</f>
        <v>235601.72265625</v>
      </c>
      <c r="U30" s="45">
        <f>IF(U29="","",U29+U27)</f>
        <v>226624.75390625</v>
      </c>
      <c r="V30" s="42">
        <f>IF(T30="","",IF(U30="","",IF(T30=0,0,IF(U30=0,0,(U30-T30)/T30))))</f>
        <v>-0.038102305232706926</v>
      </c>
      <c r="X30" s="44">
        <f>IF(X29="","",X29+X27)</f>
        <v>22972.89629988</v>
      </c>
      <c r="Y30" s="45">
        <f>IF(Y29="","",Y29+Y27)</f>
        <v>16175.560999930001</v>
      </c>
      <c r="Z30" s="42">
        <f>IF(X30="","",IF(Y30="","",IF(X30=0,0,IF(Y30=0,0,(Y30-X30)/X30))))</f>
        <v>-0.295884994700712</v>
      </c>
      <c r="AB30" s="40">
        <f>IF(AB29="","",AB29+AB27)</f>
        <v>36368.183</v>
      </c>
      <c r="AC30" s="41">
        <f>IF(AC29="","",AC29+AC27)</f>
        <v>33443.663</v>
      </c>
      <c r="AD30" s="42">
        <f>IF(AB30="","",IF(AC30="","",IF(AB30=0,0,IF(AC30=0,0,(AC30-AB30)/AB30))))</f>
        <v>-0.08041424560583621</v>
      </c>
    </row>
    <row r="31" spans="1:30" ht="15" customHeight="1">
      <c r="A31" s="46"/>
      <c r="D31" s="40"/>
      <c r="E31" s="41"/>
      <c r="F31" s="42"/>
      <c r="G31" s="43"/>
      <c r="H31" s="40"/>
      <c r="I31" s="41"/>
      <c r="J31" s="42"/>
      <c r="L31" s="44"/>
      <c r="M31" s="45"/>
      <c r="N31" s="42"/>
      <c r="P31" s="44"/>
      <c r="Q31" s="45"/>
      <c r="R31" s="42"/>
      <c r="T31" s="44"/>
      <c r="U31" s="45"/>
      <c r="V31" s="42"/>
      <c r="X31" s="44"/>
      <c r="Y31" s="45"/>
      <c r="Z31" s="42"/>
      <c r="AB31" s="40"/>
      <c r="AC31" s="41"/>
      <c r="AD31" s="42"/>
    </row>
    <row r="32" spans="1:30" ht="15" customHeight="1">
      <c r="A32" s="37" t="s">
        <v>11</v>
      </c>
      <c r="B32" s="38"/>
      <c r="C32" s="39"/>
      <c r="D32" s="40">
        <v>1922.31</v>
      </c>
      <c r="E32" s="41">
        <v>2926.8269999999998</v>
      </c>
      <c r="F32" s="42">
        <f>IF(D32="","",IF(E32="","",IF(D32=0,0,IF(E32=0,0,(E32-D32)/D32))))</f>
        <v>0.5225572358256472</v>
      </c>
      <c r="G32" s="43"/>
      <c r="H32" s="40">
        <v>629.028</v>
      </c>
      <c r="I32" s="41">
        <v>746.135</v>
      </c>
      <c r="J32" s="42">
        <f>IF(H32="","",IF(I32="","",IF(H32=0,0,IF(I32=0,0,(I32-H32)/H32))))</f>
        <v>0.18617136280101992</v>
      </c>
      <c r="L32" s="44">
        <v>8272.529999999999</v>
      </c>
      <c r="M32" s="45">
        <v>10480.55</v>
      </c>
      <c r="N32" s="42">
        <f>IF(L32="","",IF(M32="","",IF(L32=0,0,IF(M32=0,0,(M32-L32)/L32))))</f>
        <v>0.2669098812576081</v>
      </c>
      <c r="P32" s="44">
        <v>172.925</v>
      </c>
      <c r="Q32" s="45">
        <v>262.425</v>
      </c>
      <c r="R32" s="42">
        <f>IF(P32="","",IF(Q32="","",IF(P32=0,0,IF(Q32=0,0,(Q32-P32)/P32))))</f>
        <v>0.5175654185340465</v>
      </c>
      <c r="T32" s="44">
        <v>28116.029296875</v>
      </c>
      <c r="U32" s="45">
        <v>23399.5625</v>
      </c>
      <c r="V32" s="42">
        <f>IF(T32="","",IF(U32="","",IF(T32=0,0,IF(U32=0,0,(U32-T32)/T32))))</f>
        <v>-0.167750102515337</v>
      </c>
      <c r="X32" s="44">
        <v>2497.637</v>
      </c>
      <c r="Y32" s="45">
        <v>866.77699999</v>
      </c>
      <c r="Z32" s="42">
        <f>IF(X32="","",IF(Y32="","",IF(X32=0,0,IF(Y32=0,0,(Y32-X32)/X32))))</f>
        <v>-0.652961178910306</v>
      </c>
      <c r="AB32" s="40">
        <v>4121.035</v>
      </c>
      <c r="AC32" s="41">
        <v>3890.2650000000003</v>
      </c>
      <c r="AD32" s="42">
        <f>IF(AB32="","",IF(AC32="","",IF(AB32=0,0,IF(AC32=0,0,(AC32-AB32)/AB32))))</f>
        <v>-0.05599806844639745</v>
      </c>
    </row>
    <row r="33" spans="1:30" ht="15" customHeight="1">
      <c r="A33" s="46"/>
      <c r="B33" s="47" t="s">
        <v>4</v>
      </c>
      <c r="C33" s="48"/>
      <c r="D33" s="41">
        <f>IF(D32="","",D32+D30)</f>
        <v>24887.99185785</v>
      </c>
      <c r="E33" s="41">
        <f>IF(E32="","",E32+E30)</f>
        <v>26471.879</v>
      </c>
      <c r="F33" s="42">
        <f>IF(D33="","",IF(E33="","",IF(D33=0,0,IF(E33=0,0,(E33-D33)/D33))))</f>
        <v>0.0636406163742143</v>
      </c>
      <c r="G33" s="43"/>
      <c r="H33" s="40">
        <f>IF(H32="","",H32+H30)</f>
        <v>6117.174999999999</v>
      </c>
      <c r="I33" s="41">
        <f>IF(I32="","",I32+I30)</f>
        <v>5651.043000000001</v>
      </c>
      <c r="J33" s="42">
        <f>IF(H33="","",IF(I33="","",IF(H33=0,0,IF(I33=0,0,(I33-H33)/H33))))</f>
        <v>-0.07620053374310834</v>
      </c>
      <c r="L33" s="44">
        <f>IF(L32="","",L32+L30)</f>
        <v>103098.055</v>
      </c>
      <c r="M33" s="45">
        <f>IF(M32="","",M32+M30)</f>
        <v>115916.308</v>
      </c>
      <c r="N33" s="42">
        <f>IF(L33="","",IF(M33="","",IF(L33=0,0,IF(M33=0,0,(M33-L33)/L33))))</f>
        <v>0.12433069663632366</v>
      </c>
      <c r="P33" s="44">
        <f>IF(P32="","",P32+P30)</f>
        <v>2702.7250000000004</v>
      </c>
      <c r="Q33" s="45">
        <f>IF(Q32="","",Q32+Q30)</f>
        <v>2375.45</v>
      </c>
      <c r="R33" s="42">
        <f>IF(P33="","",IF(Q33="","",IF(P33=0,0,IF(Q33=0,0,(Q33-P33)/P33))))</f>
        <v>-0.12109075100130443</v>
      </c>
      <c r="T33" s="44">
        <f>IF(T32="","",T32+T30)</f>
        <v>263717.751953125</v>
      </c>
      <c r="U33" s="45">
        <f>IF(U32="","",U32+U30)</f>
        <v>250024.31640625</v>
      </c>
      <c r="V33" s="42">
        <f>IF(T33="","",IF(U33="","",IF(T33=0,0,IF(U33=0,0,(U33-T33)/T33))))</f>
        <v>-0.05192458772858403</v>
      </c>
      <c r="X33" s="44">
        <f>IF(X32="","",X32+X30)</f>
        <v>25470.53329988</v>
      </c>
      <c r="Y33" s="45">
        <f>IF(Y32="","",Y32+Y30)</f>
        <v>17042.33799992</v>
      </c>
      <c r="Z33" s="42">
        <f>IF(X33="","",IF(Y33="","",IF(X33=0,0,IF(Y33=0,0,(Y33-X33)/X33))))</f>
        <v>-0.3308998363218295</v>
      </c>
      <c r="AB33" s="40">
        <f>IF(AB32="","",AB32+AB30)</f>
        <v>40489.21799999999</v>
      </c>
      <c r="AC33" s="41">
        <f>IF(AC32="","",AC32+AC30)</f>
        <v>37333.928</v>
      </c>
      <c r="AD33" s="42">
        <f>IF(AB33="","",IF(AC33="","",IF(AB33=0,0,IF(AC33=0,0,(AC33-AB33)/AB33))))</f>
        <v>-0.07792914153096249</v>
      </c>
    </row>
    <row r="34" spans="1:30" ht="15" customHeight="1">
      <c r="A34" s="46"/>
      <c r="D34" s="40"/>
      <c r="E34" s="41"/>
      <c r="F34" s="42"/>
      <c r="G34" s="43"/>
      <c r="H34" s="40"/>
      <c r="I34" s="41"/>
      <c r="J34" s="42"/>
      <c r="L34" s="44"/>
      <c r="M34" s="45"/>
      <c r="N34" s="42"/>
      <c r="P34" s="44"/>
      <c r="Q34" s="45"/>
      <c r="R34" s="42"/>
      <c r="T34" s="44"/>
      <c r="U34" s="45"/>
      <c r="V34" s="42"/>
      <c r="X34" s="44"/>
      <c r="Y34" s="45"/>
      <c r="Z34" s="42"/>
      <c r="AB34" s="40"/>
      <c r="AC34" s="41"/>
      <c r="AD34" s="42"/>
    </row>
    <row r="35" spans="1:30" ht="15" customHeight="1">
      <c r="A35" s="37" t="s">
        <v>12</v>
      </c>
      <c r="B35" s="38"/>
      <c r="C35" s="39"/>
      <c r="D35" s="40">
        <v>1189.484</v>
      </c>
      <c r="E35" s="41">
        <v>1686.969</v>
      </c>
      <c r="F35" s="42">
        <f>IF(D35="","",IF(E35="","",IF(D35=0,0,IF(E35=0,0,(E35-D35)/D35))))</f>
        <v>0.418235974590663</v>
      </c>
      <c r="G35" s="43"/>
      <c r="H35" s="40">
        <v>917.765</v>
      </c>
      <c r="I35" s="41">
        <v>654.2289999999999</v>
      </c>
      <c r="J35" s="42">
        <f>IF(H35="","",IF(I35="","",IF(H35=0,0,IF(I35=0,0,(I35-H35)/H35))))</f>
        <v>-0.28714976055962044</v>
      </c>
      <c r="L35" s="44">
        <v>6372.24</v>
      </c>
      <c r="M35" s="45">
        <v>8080.325</v>
      </c>
      <c r="N35" s="42">
        <f>IF(L35="","",IF(M35="","",IF(L35=0,0,IF(M35=0,0,(M35-L35)/L35))))</f>
        <v>0.26805095225540787</v>
      </c>
      <c r="P35" s="44">
        <v>153.45</v>
      </c>
      <c r="Q35" s="45">
        <v>160.75</v>
      </c>
      <c r="R35" s="42">
        <f>IF(P35="","",IF(Q35="","",IF(P35=0,0,IF(Q35=0,0,(Q35-P35)/P35))))</f>
        <v>0.04757249918540249</v>
      </c>
      <c r="T35" s="44">
        <v>31748.26171875</v>
      </c>
      <c r="U35" s="45">
        <v>28521.1015625</v>
      </c>
      <c r="V35" s="42">
        <f>IF(T35="","",IF(U35="","",IF(T35=0,0,IF(U35=0,0,(U35-T35)/T35))))</f>
        <v>-0.10164840471703974</v>
      </c>
      <c r="X35" s="44">
        <v>2680.50899998</v>
      </c>
      <c r="Y35" s="45">
        <v>1861.2055999799998</v>
      </c>
      <c r="Z35" s="42">
        <f>IF(X35="","",IF(Y35="","",IF(X35=0,0,IF(Y35=0,0,(Y35-X35)/X35))))</f>
        <v>-0.30565217277991363</v>
      </c>
      <c r="AB35" s="40">
        <v>4184.045</v>
      </c>
      <c r="AC35" s="41">
        <v>3323.69</v>
      </c>
      <c r="AD35" s="42">
        <f>IF(AB35="","",IF(AC35="","",IF(AB35=0,0,IF(AC35=0,0,(AC35-AB35)/AB35))))</f>
        <v>-0.20562756853714528</v>
      </c>
    </row>
    <row r="36" spans="1:30" ht="15" customHeight="1">
      <c r="A36" s="46"/>
      <c r="B36" s="47" t="s">
        <v>4</v>
      </c>
      <c r="C36" s="48"/>
      <c r="D36" s="41">
        <f>IF(D35="","",D35+D33)</f>
        <v>26077.47585785</v>
      </c>
      <c r="E36" s="41">
        <f>IF(E35="","",E35+E33)</f>
        <v>28158.848</v>
      </c>
      <c r="F36" s="42">
        <f>IF(D36="","",IF(E36="","",IF(D36=0,0,IF(E36=0,0,(E36-D36)/D36))))</f>
        <v>0.0798149388957618</v>
      </c>
      <c r="G36" s="43"/>
      <c r="H36" s="40">
        <f>IF(H35="","",H35+H33)</f>
        <v>7034.94</v>
      </c>
      <c r="I36" s="41">
        <f>IF(I35="","",I35+I33)</f>
        <v>6305.272000000001</v>
      </c>
      <c r="J36" s="42">
        <f>IF(H36="","",IF(I36="","",IF(H36=0,0,IF(I36=0,0,(I36-H36)/H36))))</f>
        <v>-0.10372057188831728</v>
      </c>
      <c r="L36" s="44">
        <f>IF(L35="","",L35+L33)</f>
        <v>109470.295</v>
      </c>
      <c r="M36" s="45">
        <f>IF(M35="","",M35+M33)</f>
        <v>123996.633</v>
      </c>
      <c r="N36" s="42">
        <f>IF(L36="","",IF(M36="","",IF(L36=0,0,IF(M36=0,0,(M36-L36)/L36))))</f>
        <v>0.13269661874940597</v>
      </c>
      <c r="P36" s="44">
        <f>IF(P35="","",P35+P33)</f>
        <v>2856.175</v>
      </c>
      <c r="Q36" s="45">
        <f>IF(Q35="","",Q35+Q33)</f>
        <v>2536.2</v>
      </c>
      <c r="R36" s="42">
        <f>IF(P36="","",IF(Q36="","",IF(P36=0,0,IF(Q36=0,0,(Q36-P36)/P36))))</f>
        <v>-0.11202919989146336</v>
      </c>
      <c r="T36" s="44">
        <f>IF(T35="","",T35+T33)</f>
        <v>295466.013671875</v>
      </c>
      <c r="U36" s="45">
        <f>IF(U35="","",U35+U33)</f>
        <v>278545.41796875</v>
      </c>
      <c r="V36" s="42">
        <f>IF(T36="","",IF(U36="","",IF(T36=0,0,IF(U36=0,0,(U36-T36)/T36))))</f>
        <v>-0.057267485667288606</v>
      </c>
      <c r="X36" s="44">
        <f>IF(X35="","",X35+X33)</f>
        <v>28151.04229986</v>
      </c>
      <c r="Y36" s="45">
        <f>IF(Y35="","",Y35+Y33)</f>
        <v>18903.5435999</v>
      </c>
      <c r="Z36" s="42">
        <f>IF(X36="","",IF(Y36="","",IF(X36=0,0,IF(Y36=0,0,(Y36-X36)/X36))))</f>
        <v>-0.32849578361814297</v>
      </c>
      <c r="AB36" s="40">
        <f>IF(AB35="","",AB35+AB33)</f>
        <v>44673.26299999999</v>
      </c>
      <c r="AC36" s="41">
        <f>IF(AC35="","",AC35+AC33)</f>
        <v>40657.618</v>
      </c>
      <c r="AD36" s="42">
        <f>IF(AB36="","",IF(AC36="","",IF(AB36=0,0,IF(AC36=0,0,(AC36-AB36)/AB36))))</f>
        <v>-0.0898892252397142</v>
      </c>
    </row>
    <row r="37" spans="1:30" ht="15" customHeight="1">
      <c r="A37" s="46"/>
      <c r="D37" s="40"/>
      <c r="E37" s="41"/>
      <c r="F37" s="42"/>
      <c r="G37" s="43"/>
      <c r="H37" s="40"/>
      <c r="I37" s="41"/>
      <c r="J37" s="42"/>
      <c r="L37" s="44"/>
      <c r="M37" s="45"/>
      <c r="N37" s="42"/>
      <c r="P37" s="44"/>
      <c r="Q37" s="45"/>
      <c r="R37" s="42"/>
      <c r="T37" s="44"/>
      <c r="U37" s="45"/>
      <c r="V37" s="42"/>
      <c r="X37" s="44"/>
      <c r="Y37" s="45"/>
      <c r="Z37" s="42"/>
      <c r="AB37" s="40"/>
      <c r="AC37" s="41"/>
      <c r="AD37" s="42"/>
    </row>
    <row r="38" spans="1:30" ht="15" customHeight="1">
      <c r="A38" s="37" t="s">
        <v>13</v>
      </c>
      <c r="B38" s="38"/>
      <c r="C38" s="39"/>
      <c r="D38" s="40">
        <v>2378.45</v>
      </c>
      <c r="E38" s="41" t="s">
        <v>25</v>
      </c>
      <c r="F38" s="42">
        <f>IF(D38="","",IF(E38="","",IF(D38=0,0,IF(E38=0,0,(E38-D38)/D38))))</f>
      </c>
      <c r="G38" s="43"/>
      <c r="H38" s="40">
        <v>600.94</v>
      </c>
      <c r="I38" s="41" t="s">
        <v>25</v>
      </c>
      <c r="J38" s="42">
        <f>IF(H38="","",IF(I38="","",IF(H38=0,0,IF(I38=0,0,(I38-H38)/H38))))</f>
      </c>
      <c r="L38" s="44">
        <v>8180.194</v>
      </c>
      <c r="M38" s="45" t="s">
        <v>25</v>
      </c>
      <c r="N38" s="42">
        <f>IF(L38="","",IF(M38="","",IF(L38=0,0,IF(M38=0,0,(M38-L38)/L38))))</f>
      </c>
      <c r="P38" s="44">
        <v>276.45</v>
      </c>
      <c r="Q38" s="45" t="s">
        <v>25</v>
      </c>
      <c r="R38" s="42">
        <f>IF(P38="","",IF(Q38="","",IF(P38=0,0,IF(Q38=0,0,(Q38-P38)/P38))))</f>
      </c>
      <c r="T38" s="44">
        <v>27736.203125</v>
      </c>
      <c r="U38" s="45"/>
      <c r="V38" s="42">
        <f>IF(T38="","",IF(U38="","",IF(T38=0,0,IF(U38=0,0,(U38-T38)/T38))))</f>
      </c>
      <c r="X38" s="44">
        <v>2748.0420999999997</v>
      </c>
      <c r="Y38" s="45" t="s">
        <v>25</v>
      </c>
      <c r="Z38" s="42">
        <f>IF(X38="","",IF(Y38="","",IF(X38=0,0,IF(Y38=0,0,(Y38-X38)/X38))))</f>
      </c>
      <c r="AB38" s="40">
        <v>4727.448</v>
      </c>
      <c r="AC38" s="41" t="s">
        <v>25</v>
      </c>
      <c r="AD38" s="42">
        <f>IF(AB38="","",IF(AC38="","",IF(AB38=0,0,IF(AC38=0,0,(AC38-AB38)/AB38))))</f>
      </c>
    </row>
    <row r="39" spans="1:30" ht="15" customHeight="1">
      <c r="A39" s="46"/>
      <c r="B39" s="47" t="s">
        <v>4</v>
      </c>
      <c r="C39" s="48"/>
      <c r="D39" s="41">
        <f>IF(D38="","",D38+D36)</f>
        <v>28455.92585785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7635.879999999999</v>
      </c>
      <c r="I39" s="41">
        <f>IF(I38="","",I38+I36)</f>
      </c>
      <c r="J39" s="42">
        <f>IF(H39="","",IF(I39="","",IF(H39=0,0,IF(I39=0,0,(I39-H39)/H39))))</f>
      </c>
      <c r="L39" s="44">
        <f>IF(L38="","",L38+L36)</f>
        <v>117650.489</v>
      </c>
      <c r="M39" s="45">
        <f>IF(M38="","",M38+M36)</f>
      </c>
      <c r="N39" s="42">
        <f>IF(L39="","",IF(M39="","",IF(L39=0,0,IF(M39=0,0,(M39-L39)/L39))))</f>
      </c>
      <c r="P39" s="44">
        <f>IF(P38="","",P38+P36)</f>
        <v>3132.625</v>
      </c>
      <c r="Q39" s="45">
        <f>IF(Q38="","",Q38+Q36)</f>
      </c>
      <c r="R39" s="42">
        <f>IF(P39="","",IF(Q39="","",IF(P39=0,0,IF(Q39=0,0,(Q39-P39)/P39))))</f>
      </c>
      <c r="T39" s="44">
        <f>IF(T38="","",T38+T36)</f>
        <v>323202.216796875</v>
      </c>
      <c r="U39" s="45">
        <f>IF(U38="","",U38+U36)</f>
      </c>
      <c r="V39" s="42">
        <f>IF(T39="","",IF(U39="","",IF(T39=0,0,IF(U39=0,0,(U39-T39)/T39))))</f>
      </c>
      <c r="X39" s="44">
        <f>IF(X38="","",X38+X36)</f>
        <v>30899.08439986</v>
      </c>
      <c r="Y39" s="45">
        <f>IF(Y38="","",Y38+Y36)</f>
      </c>
      <c r="Z39" s="42">
        <f>IF(X39="","",IF(Y39="","",IF(X39=0,0,IF(Y39=0,0,(Y39-X39)/X39))))</f>
      </c>
      <c r="AB39" s="40">
        <f>IF(AB38="","",AB38+AB36)</f>
        <v>49400.710999999996</v>
      </c>
      <c r="AC39" s="41">
        <f>IF(AC38="","",AC38+AC36)</f>
      </c>
      <c r="AD39" s="42">
        <f>IF(AB39="","",IF(AC39="","",IF(AB39=0,0,IF(AC39=0,0,(AC39-AB39)/AB39))))</f>
      </c>
    </row>
    <row r="40" spans="1:30" ht="15" customHeight="1">
      <c r="A40" s="46"/>
      <c r="D40" s="40"/>
      <c r="E40" s="41"/>
      <c r="F40" s="42"/>
      <c r="G40" s="43"/>
      <c r="H40" s="40"/>
      <c r="I40" s="41"/>
      <c r="J40" s="42"/>
      <c r="L40" s="44"/>
      <c r="M40" s="45"/>
      <c r="N40" s="42"/>
      <c r="P40" s="44"/>
      <c r="Q40" s="45"/>
      <c r="R40" s="42"/>
      <c r="T40" s="44"/>
      <c r="U40" s="45"/>
      <c r="V40" s="42"/>
      <c r="X40" s="44"/>
      <c r="Y40" s="45"/>
      <c r="Z40" s="42"/>
      <c r="AB40" s="40"/>
      <c r="AC40" s="41"/>
      <c r="AD40" s="42"/>
    </row>
    <row r="41" spans="1:30" ht="15" customHeight="1">
      <c r="A41" s="37" t="s">
        <v>14</v>
      </c>
      <c r="B41" s="38"/>
      <c r="C41" s="39"/>
      <c r="D41" s="40">
        <v>3063.2110000000002</v>
      </c>
      <c r="E41" s="41" t="s">
        <v>25</v>
      </c>
      <c r="F41" s="42">
        <f>IF(D41="","",IF(E41="","",IF(D41=0,0,IF(E41=0,0,(E41-D41)/D41))))</f>
      </c>
      <c r="G41" s="43"/>
      <c r="H41" s="40">
        <v>677.739</v>
      </c>
      <c r="I41" s="41" t="s">
        <v>25</v>
      </c>
      <c r="J41" s="42">
        <f>IF(H41="","",IF(I41="","",IF(H41=0,0,IF(I41=0,0,(I41-H41)/H41))))</f>
      </c>
      <c r="L41" s="44">
        <v>10315.017</v>
      </c>
      <c r="M41" s="45" t="s">
        <v>25</v>
      </c>
      <c r="N41" s="42">
        <f>IF(L41="","",IF(M41="","",IF(L41=0,0,IF(M41=0,0,(M41-L41)/L41))))</f>
      </c>
      <c r="P41" s="44">
        <v>314.275</v>
      </c>
      <c r="Q41" s="45" t="s">
        <v>25</v>
      </c>
      <c r="R41" s="42">
        <f>IF(P41="","",IF(Q41="","",IF(P41=0,0,IF(Q41=0,0,(Q41-P41)/P41))))</f>
      </c>
      <c r="T41" s="44">
        <v>29831.23828125</v>
      </c>
      <c r="U41" s="45"/>
      <c r="V41" s="42">
        <f>IF(T41="","",IF(U41="","",IF(T41=0,0,IF(U41=0,0,(U41-T41)/T41))))</f>
      </c>
      <c r="X41" s="44">
        <v>2850.3786</v>
      </c>
      <c r="Y41" s="45" t="s">
        <v>25</v>
      </c>
      <c r="Z41" s="42">
        <f>IF(X41="","",IF(Y41="","",IF(X41=0,0,IF(Y41=0,0,(Y41-X41)/X41))))</f>
      </c>
      <c r="AB41" s="40">
        <v>4595.91</v>
      </c>
      <c r="AC41" s="41" t="s">
        <v>25</v>
      </c>
      <c r="AD41" s="42">
        <f>IF(AB41="","",IF(AC41="","",IF(AB41=0,0,IF(AC41=0,0,(AC41-AB41)/AB41))))</f>
      </c>
    </row>
    <row r="42" spans="1:30" ht="15" customHeight="1">
      <c r="A42" s="46"/>
      <c r="B42" s="47" t="s">
        <v>4</v>
      </c>
      <c r="C42" s="48"/>
      <c r="D42" s="41">
        <f>IF(D41="","",D41+D39)</f>
        <v>31519.13685785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8313.618999999999</v>
      </c>
      <c r="I42" s="41">
        <f>IF(I41="","",I41+I39)</f>
      </c>
      <c r="J42" s="42">
        <f>IF(H42="","",IF(I42="","",IF(H42=0,0,IF(I42=0,0,(I42-H42)/H42))))</f>
      </c>
      <c r="L42" s="44">
        <f>IF(L41="","",L41+L39)</f>
        <v>127965.506</v>
      </c>
      <c r="M42" s="45">
        <f>IF(M41="","",M41+M39)</f>
      </c>
      <c r="N42" s="42">
        <f>IF(L42="","",IF(M42="","",IF(L42=0,0,IF(M42=0,0,(M42-L42)/L42))))</f>
      </c>
      <c r="P42" s="44">
        <f>IF(P41="","",P41+P39)</f>
        <v>3446.9</v>
      </c>
      <c r="Q42" s="45">
        <f>IF(Q41="","",Q41+Q39)</f>
      </c>
      <c r="R42" s="42">
        <f>IF(P42="","",IF(Q42="","",IF(P42=0,0,IF(Q42=0,0,(Q42-P42)/P42))))</f>
      </c>
      <c r="T42" s="44">
        <f>IF(T41="","",T41+T39)</f>
        <v>353033.455078125</v>
      </c>
      <c r="U42" s="45">
        <f>IF(U41="","",U41+U39)</f>
      </c>
      <c r="V42" s="42">
        <f>IF(T42="","",IF(U42="","",IF(T42=0,0,IF(U42=0,0,(U42-T42)/T42))))</f>
      </c>
      <c r="X42" s="44">
        <f>IF(X41="","",X41+X39)</f>
        <v>33749.46299986</v>
      </c>
      <c r="Y42" s="45">
        <f>IF(Y41="","",Y41+Y39)</f>
      </c>
      <c r="Z42" s="42">
        <f>IF(X42="","",IF(Y42="","",IF(X42=0,0,IF(Y42=0,0,(Y42-X42)/X42))))</f>
      </c>
      <c r="AB42" s="40">
        <f>IF(AB41="","",AB41+AB39)</f>
        <v>53996.621</v>
      </c>
      <c r="AC42" s="41">
        <f>IF(AC41="","",AC41+AC39)</f>
      </c>
      <c r="AD42" s="42">
        <f>IF(AB42="","",IF(AC42="","",IF(AB42=0,0,IF(AC42=0,0,(AC42-AB42)/AB42))))</f>
      </c>
    </row>
    <row r="43" spans="1:30" ht="15" customHeight="1">
      <c r="A43" s="46"/>
      <c r="D43" s="40"/>
      <c r="E43" s="41"/>
      <c r="F43" s="42"/>
      <c r="G43" s="43"/>
      <c r="H43" s="40"/>
      <c r="I43" s="41"/>
      <c r="J43" s="42"/>
      <c r="L43" s="44"/>
      <c r="M43" s="45"/>
      <c r="N43" s="42"/>
      <c r="P43" s="44"/>
      <c r="Q43" s="45"/>
      <c r="R43" s="42"/>
      <c r="T43" s="44"/>
      <c r="U43" s="45"/>
      <c r="V43" s="42"/>
      <c r="X43" s="44"/>
      <c r="Y43" s="45"/>
      <c r="Z43" s="42"/>
      <c r="AB43" s="40"/>
      <c r="AC43" s="41"/>
      <c r="AD43" s="42"/>
    </row>
    <row r="44" spans="1:30" ht="15" customHeight="1">
      <c r="A44" s="37" t="s">
        <v>15</v>
      </c>
      <c r="B44" s="38"/>
      <c r="C44" s="39"/>
      <c r="D44" s="40">
        <v>2164.9809999999998</v>
      </c>
      <c r="E44" s="41" t="s">
        <v>25</v>
      </c>
      <c r="F44" s="42">
        <f>IF(D44="","",IF(E44="","",IF(D44=0,0,IF(E44=0,0,(E44-D44)/D44))))</f>
      </c>
      <c r="G44" s="43"/>
      <c r="H44" s="40">
        <v>692.707</v>
      </c>
      <c r="I44" s="41" t="s">
        <v>25</v>
      </c>
      <c r="J44" s="42">
        <f>IF(H44="","",IF(I44="","",IF(H44=0,0,IF(I44=0,0,(I44-H44)/H44))))</f>
      </c>
      <c r="L44" s="44">
        <v>7372.346999999999</v>
      </c>
      <c r="M44" s="45" t="s">
        <v>25</v>
      </c>
      <c r="N44" s="42">
        <f>IF(L44="","",IF(M44="","",IF(L44=0,0,IF(M44=0,0,(M44-L44)/L44))))</f>
      </c>
      <c r="P44" s="44">
        <v>232.275</v>
      </c>
      <c r="Q44" s="45" t="s">
        <v>25</v>
      </c>
      <c r="R44" s="42">
        <f>IF(P44="","",IF(Q44="","",IF(P44=0,0,IF(Q44=0,0,(Q44-P44)/P44))))</f>
      </c>
      <c r="T44" s="44">
        <v>27378.875</v>
      </c>
      <c r="U44" s="45"/>
      <c r="V44" s="42">
        <f>IF(T44="","",IF(U44="","",IF(T44=0,0,IF(U44=0,0,(U44-T44)/T44))))</f>
      </c>
      <c r="X44" s="44">
        <v>2869.128399989999</v>
      </c>
      <c r="Y44" s="45" t="s">
        <v>25</v>
      </c>
      <c r="Z44" s="42">
        <f>IF(X44="","",IF(Y44="","",IF(X44=0,0,IF(Y44=0,0,(Y44-X44)/X44))))</f>
      </c>
      <c r="AB44" s="40">
        <v>4358.509</v>
      </c>
      <c r="AC44" s="41" t="s">
        <v>25</v>
      </c>
      <c r="AD44" s="42">
        <f>IF(AB44="","",IF(AC44="","",IF(AB44=0,0,IF(AC44=0,0,(AC44-AB44)/AB44))))</f>
      </c>
    </row>
    <row r="45" spans="1:30" ht="15" customHeight="1">
      <c r="A45" s="46"/>
      <c r="B45" s="47" t="s">
        <v>4</v>
      </c>
      <c r="C45" s="48"/>
      <c r="D45" s="41">
        <f>IF(D44="","",D44+D42)</f>
        <v>33684.11785785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9006.326</v>
      </c>
      <c r="I45" s="41">
        <f>IF(I44="","",I44+I42)</f>
      </c>
      <c r="J45" s="42">
        <f>IF(H45="","",IF(I45="","",IF(H45=0,0,IF(I45=0,0,(I45-H45)/H45))))</f>
      </c>
      <c r="L45" s="44">
        <f>IF(L44="","",L44+L42)</f>
        <v>135337.853</v>
      </c>
      <c r="M45" s="45">
        <f>IF(M44="","",M44+M42)</f>
      </c>
      <c r="N45" s="42">
        <f>IF(L45="","",IF(M45="","",IF(L45=0,0,IF(M45=0,0,(M45-L45)/L45))))</f>
      </c>
      <c r="P45" s="44">
        <f>IF(P44="","",P44+P42)</f>
        <v>3679.175</v>
      </c>
      <c r="Q45" s="45">
        <f>IF(Q44="","",Q44+Q42)</f>
      </c>
      <c r="R45" s="42">
        <f>IF(P45="","",IF(Q45="","",IF(P45=0,0,IF(Q45=0,0,(Q45-P45)/P45))))</f>
      </c>
      <c r="T45" s="44">
        <f>IF(T44="","",T44+T42)</f>
        <v>380412.330078125</v>
      </c>
      <c r="U45" s="45">
        <f>IF(U44="","",U44+U42)</f>
      </c>
      <c r="V45" s="42">
        <f>IF(T45="","",IF(U45="","",IF(T45=0,0,IF(U45=0,0,(U45-T45)/T45))))</f>
      </c>
      <c r="X45" s="44">
        <f>IF(X44="","",X44+X42)</f>
        <v>36618.59139985</v>
      </c>
      <c r="Y45" s="45">
        <f>IF(Y44="","",Y44+Y42)</f>
      </c>
      <c r="Z45" s="42">
        <f>IF(X45="","",IF(Y45="","",IF(X45=0,0,IF(Y45=0,0,(Y45-X45)/X45))))</f>
      </c>
      <c r="AB45" s="40">
        <f>IF(AB44="","",AB44+AB42)</f>
        <v>58355.13</v>
      </c>
      <c r="AC45" s="41">
        <f>IF(AC44="","",AC44+AC42)</f>
      </c>
      <c r="AD45" s="42">
        <f>IF(AB45="","",IF(AC45="","",IF(AB45=0,0,IF(AC45=0,0,(AC45-AB45)/AB45))))</f>
      </c>
    </row>
    <row r="46" spans="4:30" ht="13.5">
      <c r="D46" s="44"/>
      <c r="E46" s="45"/>
      <c r="F46" s="49"/>
      <c r="H46" s="44"/>
      <c r="I46" s="45"/>
      <c r="J46" s="49"/>
      <c r="L46" s="44"/>
      <c r="M46" s="45"/>
      <c r="N46" s="49"/>
      <c r="P46" s="44"/>
      <c r="Q46" s="45"/>
      <c r="R46" s="49"/>
      <c r="T46" s="44"/>
      <c r="U46" s="45"/>
      <c r="V46" s="49"/>
      <c r="X46" s="44"/>
      <c r="Y46" s="45"/>
      <c r="Z46" s="49"/>
      <c r="AB46" s="44"/>
      <c r="AC46" s="45"/>
      <c r="AD46" s="49"/>
    </row>
    <row r="47" spans="1:31" s="57" customFormat="1" ht="24" customHeight="1">
      <c r="A47" s="50" t="s">
        <v>16</v>
      </c>
      <c r="B47" s="51"/>
      <c r="C47" s="52"/>
      <c r="D47" s="53">
        <f>D45</f>
        <v>33684.11785785</v>
      </c>
      <c r="E47" s="54">
        <f>E45</f>
      </c>
      <c r="F47" s="55">
        <f>IF(D47="","",IF(E47="","",IF(D47=0,0,IF(E47=0,0,(E47-D47)/D47))))</f>
      </c>
      <c r="G47" s="56"/>
      <c r="H47" s="53">
        <f>H45</f>
        <v>9006.326</v>
      </c>
      <c r="I47" s="54">
        <f>I45</f>
      </c>
      <c r="J47" s="55">
        <f>IF(H47="","",IF(I47="","",IF(H47=0,0,IF(I47=0,0,(I47-H47)/H47))))</f>
      </c>
      <c r="K47" s="56"/>
      <c r="L47" s="53">
        <f>L45</f>
        <v>135337.853</v>
      </c>
      <c r="M47" s="54">
        <f>M45</f>
      </c>
      <c r="N47" s="55">
        <f>IF(L47="","",IF(M47="","",IF(L47=0,0,IF(M47=0,0,(M47-L47)/L47))))</f>
      </c>
      <c r="O47" s="56"/>
      <c r="P47" s="53">
        <f>P45</f>
        <v>3679.175</v>
      </c>
      <c r="Q47" s="54">
        <f>Q45</f>
      </c>
      <c r="R47" s="55">
        <f>IF(P47="","",IF(Q47="","",IF(P47=0,0,IF(Q47=0,0,(Q47-P47)/P47))))</f>
      </c>
      <c r="S47" s="56"/>
      <c r="T47" s="53">
        <f>T45</f>
        <v>380412.330078125</v>
      </c>
      <c r="U47" s="54">
        <f>U45</f>
      </c>
      <c r="V47" s="55">
        <f>IF(T47="","",IF(U47="","",IF(T47=0,0,IF(U47=0,0,(U47-T47)/T47))))</f>
      </c>
      <c r="W47" s="56"/>
      <c r="X47" s="53">
        <f>X45</f>
        <v>36618.59139985</v>
      </c>
      <c r="Y47" s="54">
        <f>Y45</f>
      </c>
      <c r="Z47" s="55">
        <f>IF(X47="","",IF(Y47="","",IF(X47=0,0,IF(Y47=0,0,(Y47-X47)/X47))))</f>
      </c>
      <c r="AA47" s="56"/>
      <c r="AB47" s="53">
        <f>AB45</f>
        <v>58355.13</v>
      </c>
      <c r="AC47" s="54">
        <f>AC45</f>
      </c>
      <c r="AD47" s="55">
        <f>IF(AB47="","",IF(AC47="","",IF(AB47=0,0,IF(AC47=0,0,(AC47-AB47)/AB47))))</f>
      </c>
      <c r="AE47" s="56"/>
    </row>
    <row r="48" spans="1:21" ht="13.5">
      <c r="A48" s="58" t="s">
        <v>17</v>
      </c>
      <c r="R48" s="3"/>
      <c r="T48" s="1"/>
      <c r="U48" s="1"/>
    </row>
    <row r="49" spans="1:21" ht="13.5">
      <c r="A49" s="58" t="s">
        <v>18</v>
      </c>
      <c r="R49" s="3"/>
      <c r="T49" s="1"/>
      <c r="U49" s="1"/>
    </row>
    <row r="50" spans="1:21" ht="13.5">
      <c r="A50" s="58" t="s">
        <v>19</v>
      </c>
      <c r="R50" s="3"/>
      <c r="T50" s="1"/>
      <c r="U50" s="1"/>
    </row>
    <row r="51" ht="13.5">
      <c r="A51" s="59" t="s">
        <v>20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2024-06-21T06:04:10Z</dcterms:created>
  <dcterms:modified xsi:type="dcterms:W3CDTF">2024-06-21T06:09:41Z</dcterms:modified>
  <cp:category/>
  <cp:version/>
  <cp:contentType/>
  <cp:contentStatus/>
</cp:coreProperties>
</file>